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inaemint\ORIENTACIÓN\PROGRAMAS INTEGRALES DE EMPLEO (PRO-IN)\2024 PRO-IN SECTORES II\23. INSTRUCCIONES\DOCUMENTOS DE GESTIÓN\Transporte de mercancías por carretera\"/>
    </mc:Choice>
  </mc:AlternateContent>
  <bookViews>
    <workbookView xWindow="0" yWindow="0" windowWidth="28800" windowHeight="12150"/>
  </bookViews>
  <sheets>
    <sheet name="LIQUIDAC PRO IN SEC" sheetId="7" r:id="rId1"/>
  </sheets>
  <calcPr calcId="162913"/>
</workbook>
</file>

<file path=xl/calcChain.xml><?xml version="1.0" encoding="utf-8"?>
<calcChain xmlns="http://schemas.openxmlformats.org/spreadsheetml/2006/main">
  <c r="G24" i="7" l="1"/>
  <c r="J21" i="7" l="1"/>
  <c r="E23" i="7" l="1"/>
  <c r="I23" i="7" s="1"/>
  <c r="E22" i="7"/>
  <c r="I22" i="7" s="1"/>
  <c r="J19" i="7" l="1"/>
  <c r="F17" i="7"/>
  <c r="D18" i="7" s="1"/>
  <c r="I21" i="7"/>
  <c r="P12" i="7"/>
  <c r="P13" i="7"/>
  <c r="P14" i="7"/>
  <c r="P11" i="7"/>
  <c r="I20" i="7"/>
  <c r="N17" i="7" s="1"/>
  <c r="H18" i="7" l="1"/>
  <c r="J24" i="7"/>
  <c r="I25" i="7" s="1"/>
  <c r="I26" i="7" s="1"/>
</calcChain>
</file>

<file path=xl/sharedStrings.xml><?xml version="1.0" encoding="utf-8"?>
<sst xmlns="http://schemas.openxmlformats.org/spreadsheetml/2006/main" count="42" uniqueCount="38">
  <si>
    <t>IDENTIFICACIÓN DE LA ENTIDAD BENEFICIARIA</t>
  </si>
  <si>
    <t>DATOS BANCARIOS DE LA ENTIDAD</t>
  </si>
  <si>
    <t>DOMICILIO SOCIAL:</t>
  </si>
  <si>
    <t>TITULAR DE LA CUENTA:</t>
  </si>
  <si>
    <t>NOMBRE ENTIDAD BANCARIA:</t>
  </si>
  <si>
    <t>Nº CUENTA C.C.</t>
  </si>
  <si>
    <t>IMPORTE DE LA SUBVENCIÓN CONCEDIDA EN €:</t>
  </si>
  <si>
    <t>DECLARACIÓN Y FIRMA DEL REPRESENTANTE</t>
  </si>
  <si>
    <t>MEMORIA ECONÓMICA</t>
  </si>
  <si>
    <t>CUANTÍA SUBVENCIÓN</t>
  </si>
  <si>
    <t>ACTUACIONES SUBVENCIONABLES</t>
  </si>
  <si>
    <t>LIQUIDACIÓN FINAL</t>
  </si>
  <si>
    <t xml:space="preserve">CUANTÍA TOTAL JUSTIFICADA SUBVENCIÓN POR ACTUACIONES </t>
  </si>
  <si>
    <t>Nº de participantes asignados</t>
  </si>
  <si>
    <t xml:space="preserve">NUMERO DE PARTICIPANTES ATENDIDOS  </t>
  </si>
  <si>
    <t>SECTOR</t>
  </si>
  <si>
    <t xml:space="preserve">% INSERCION </t>
  </si>
  <si>
    <t>NUMERO DE PARTICIPANTES INSERTADOS</t>
  </si>
  <si>
    <t>X</t>
  </si>
  <si>
    <t>Cálculo subvención por inserción</t>
  </si>
  <si>
    <t xml:space="preserve"> máx horas/partic</t>
  </si>
  <si>
    <t>PROGRAMA PROYECTOS INTEGRALES DE EMPLEO (PRO-IN) 2024 SECTORES</t>
  </si>
  <si>
    <t>TIC (Informática y comunicaciones)</t>
  </si>
  <si>
    <t>Transporte de mercancías</t>
  </si>
  <si>
    <t xml:space="preserve"> ANTICIPO (81,90%)</t>
  </si>
  <si>
    <t>% RESTANTE (18,1%):</t>
  </si>
  <si>
    <t>CUANTÍA TOTAL JUSTIFICADA SUBVENCIÓN - ANTICIPO</t>
  </si>
  <si>
    <t>Producción industrial</t>
  </si>
  <si>
    <r>
      <t xml:space="preserve">El que suscribe, como representante legal de la Entidad Colaboradora declarante, solicita le sea abonada la liquidación que más arriba se indica y manifiesta que todos los datos consignados en este documento y sus desagregaciones se corresponden con la información contenida en los libros de registro contable que obran en su poder quedando todo ello sometido a la legislación presupuestaria vigente en materia de subvenciones, Ley 38/2003, de 17 de noviembre, General de Subvenciones pudiendo serle requerida, por los organismos competentes, información complementaria sobre lo acreditado. 
</t>
    </r>
    <r>
      <rPr>
        <b/>
        <sz val="8"/>
        <color indexed="8"/>
        <rFont val="Tahoma"/>
        <family val="2"/>
      </rPr>
      <t>Firma electrónica de la persona responsable de la entidad beneficiaria
(Apellidos y nombre)</t>
    </r>
  </si>
  <si>
    <t>Nº de acciones adicionales</t>
  </si>
  <si>
    <t>obligatorios:</t>
  </si>
  <si>
    <t>menor nº atendidos</t>
  </si>
  <si>
    <t>ATENDIDOS TRAS CÁLCULO DE ACTUACIONES ADICIONALES</t>
  </si>
  <si>
    <t>Nº de acompañamientos adicionales</t>
  </si>
  <si>
    <t>PRO-IN TRANS LIQUIDAC.1</t>
  </si>
  <si>
    <t>CORREO ELECTRONICO:</t>
  </si>
  <si>
    <t>CIF/NIF:</t>
  </si>
  <si>
    <t>NOMBRE DE LA ENTIDAD BENEFICIARIA: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</si>
</sst>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sz val="8"/>
      <name val="Tahoma"/>
      <family val="2"/>
    </font>
    <font>
      <sz val="11"/>
      <name val="Tahoma"/>
      <family val="2"/>
    </font>
    <font>
      <sz val="10"/>
      <name val="Arial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b/>
      <sz val="8"/>
      <color theme="5"/>
      <name val="Tahoma"/>
      <family val="2"/>
    </font>
    <font>
      <sz val="8"/>
      <color theme="1"/>
      <name val="Calibri"/>
      <family val="2"/>
    </font>
    <font>
      <b/>
      <sz val="8"/>
      <color rgb="FF000000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9"/>
      <color theme="1"/>
      <name val="Tahoma"/>
      <family val="2"/>
    </font>
    <font>
      <b/>
      <sz val="7.5"/>
      <color theme="1"/>
      <name val="Tahoma"/>
      <family val="2"/>
    </font>
    <font>
      <sz val="8"/>
      <color rgb="FF000000"/>
      <name val="Tahoma"/>
      <family val="2"/>
    </font>
    <font>
      <b/>
      <sz val="8"/>
      <color rgb="FF0070C0"/>
      <name val="Tahoma"/>
      <family val="2"/>
    </font>
    <font>
      <sz val="11"/>
      <color rgb="FF0070C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11">
    <xf numFmtId="0" fontId="0" fillId="0" borderId="0" xfId="0"/>
    <xf numFmtId="0" fontId="7" fillId="0" borderId="0" xfId="0" applyFont="1" applyBorder="1" applyAlignment="1" applyProtection="1">
      <alignment vertical="center"/>
      <protection locked="0"/>
    </xf>
    <xf numFmtId="44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9" fontId="7" fillId="0" borderId="0" xfId="0" applyNumberFormat="1" applyFont="1" applyAlignment="1" applyProtection="1">
      <alignment vertical="center"/>
      <protection locked="0"/>
    </xf>
    <xf numFmtId="4" fontId="7" fillId="0" borderId="0" xfId="0" applyNumberFormat="1" applyFont="1" applyAlignment="1" applyProtection="1">
      <alignment vertical="center"/>
      <protection locked="0"/>
    </xf>
    <xf numFmtId="0" fontId="8" fillId="0" borderId="1" xfId="0" applyFont="1" applyBorder="1" applyAlignment="1">
      <alignment horizontal="center" vertical="center" wrapText="1"/>
    </xf>
    <xf numFmtId="1" fontId="7" fillId="2" borderId="2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164" fontId="7" fillId="3" borderId="2" xfId="1" applyNumberFormat="1" applyFont="1" applyFill="1" applyBorder="1" applyAlignment="1" applyProtection="1">
      <alignment horizontal="center" vertical="center"/>
    </xf>
    <xf numFmtId="164" fontId="10" fillId="3" borderId="2" xfId="1" applyNumberFormat="1" applyFont="1" applyFill="1" applyBorder="1" applyAlignment="1" applyProtection="1">
      <alignment horizontal="right" vertical="center"/>
    </xf>
    <xf numFmtId="9" fontId="8" fillId="3" borderId="4" xfId="4" applyNumberFormat="1" applyFont="1" applyFill="1" applyBorder="1" applyAlignment="1" applyProtection="1">
      <alignment horizontal="center" vertical="center"/>
    </xf>
    <xf numFmtId="164" fontId="10" fillId="3" borderId="5" xfId="1" applyNumberFormat="1" applyFont="1" applyFill="1" applyBorder="1" applyAlignment="1" applyProtection="1">
      <alignment horizontal="right" vertical="center"/>
    </xf>
    <xf numFmtId="164" fontId="7" fillId="3" borderId="6" xfId="1" applyNumberFormat="1" applyFont="1" applyFill="1" applyBorder="1" applyAlignment="1" applyProtection="1">
      <alignment horizontal="center" vertical="center"/>
    </xf>
    <xf numFmtId="10" fontId="2" fillId="0" borderId="7" xfId="5" applyNumberFormat="1" applyFont="1" applyBorder="1" applyAlignment="1" applyProtection="1">
      <alignment vertical="center"/>
    </xf>
    <xf numFmtId="0" fontId="11" fillId="0" borderId="8" xfId="0" applyFont="1" applyFill="1" applyBorder="1" applyProtection="1"/>
    <xf numFmtId="10" fontId="2" fillId="0" borderId="9" xfId="5" applyNumberFormat="1" applyFont="1" applyBorder="1" applyAlignment="1" applyProtection="1">
      <alignment vertical="center"/>
    </xf>
    <xf numFmtId="0" fontId="11" fillId="0" borderId="10" xfId="0" applyFont="1" applyFill="1" applyBorder="1" applyProtection="1"/>
    <xf numFmtId="10" fontId="2" fillId="0" borderId="11" xfId="5" applyNumberFormat="1" applyFont="1" applyBorder="1" applyAlignment="1" applyProtection="1">
      <alignment vertical="center"/>
    </xf>
    <xf numFmtId="0" fontId="11" fillId="0" borderId="12" xfId="0" applyFont="1" applyFill="1" applyBorder="1" applyProtection="1"/>
    <xf numFmtId="0" fontId="7" fillId="0" borderId="0" xfId="0" applyFont="1" applyAlignment="1" applyProtection="1">
      <alignment vertical="center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 applyProtection="1">
      <alignment vertical="center"/>
    </xf>
    <xf numFmtId="3" fontId="12" fillId="0" borderId="2" xfId="0" applyNumberFormat="1" applyFont="1" applyBorder="1" applyAlignment="1" applyProtection="1">
      <alignment horizontal="center" vertical="center"/>
    </xf>
    <xf numFmtId="3" fontId="7" fillId="3" borderId="2" xfId="1" applyNumberFormat="1" applyFont="1" applyFill="1" applyBorder="1" applyAlignment="1" applyProtection="1">
      <alignment horizontal="center" vertical="center"/>
    </xf>
    <xf numFmtId="164" fontId="7" fillId="3" borderId="12" xfId="1" applyNumberFormat="1" applyFont="1" applyFill="1" applyBorder="1" applyAlignment="1" applyProtection="1">
      <alignment horizontal="center" vertical="center"/>
    </xf>
    <xf numFmtId="164" fontId="7" fillId="3" borderId="2" xfId="1" applyNumberFormat="1" applyFont="1" applyFill="1" applyBorder="1" applyAlignment="1" applyProtection="1">
      <alignment vertical="center"/>
    </xf>
    <xf numFmtId="3" fontId="8" fillId="3" borderId="2" xfId="1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7" fillId="2" borderId="6" xfId="0" applyFont="1" applyFill="1" applyBorder="1" applyAlignment="1" applyProtection="1">
      <alignment horizontal="left" vertical="center"/>
      <protection locked="0"/>
    </xf>
    <xf numFmtId="0" fontId="17" fillId="2" borderId="4" xfId="0" applyFont="1" applyFill="1" applyBorder="1" applyAlignment="1" applyProtection="1">
      <alignment horizontal="left" vertical="center"/>
      <protection locked="0"/>
    </xf>
    <xf numFmtId="0" fontId="17" fillId="2" borderId="15" xfId="0" applyFont="1" applyFill="1" applyBorder="1" applyAlignment="1" applyProtection="1">
      <alignment horizontal="left" vertical="center"/>
      <protection locked="0"/>
    </xf>
    <xf numFmtId="164" fontId="2" fillId="3" borderId="6" xfId="0" applyNumberFormat="1" applyFont="1" applyFill="1" applyBorder="1" applyAlignment="1" applyProtection="1">
      <alignment horizontal="center" vertical="center"/>
    </xf>
    <xf numFmtId="164" fontId="2" fillId="3" borderId="4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center" vertical="center"/>
    </xf>
    <xf numFmtId="164" fontId="2" fillId="6" borderId="7" xfId="0" applyNumberFormat="1" applyFont="1" applyFill="1" applyBorder="1" applyAlignment="1" applyProtection="1">
      <alignment horizontal="center" vertical="center"/>
    </xf>
    <xf numFmtId="164" fontId="2" fillId="6" borderId="8" xfId="0" applyNumberFormat="1" applyFont="1" applyFill="1" applyBorder="1" applyAlignment="1" applyProtection="1">
      <alignment horizontal="center" vertical="center"/>
    </xf>
    <xf numFmtId="0" fontId="15" fillId="0" borderId="14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left" vertical="center"/>
      <protection locked="0"/>
    </xf>
    <xf numFmtId="0" fontId="13" fillId="2" borderId="15" xfId="0" applyFont="1" applyFill="1" applyBorder="1" applyAlignment="1" applyProtection="1">
      <alignment horizontal="left" vertical="center"/>
      <protection locked="0"/>
    </xf>
    <xf numFmtId="0" fontId="17" fillId="3" borderId="6" xfId="0" applyFont="1" applyFill="1" applyBorder="1" applyAlignment="1" applyProtection="1">
      <alignment horizontal="center" vertical="center"/>
    </xf>
    <xf numFmtId="0" fontId="17" fillId="3" borderId="4" xfId="0" applyFont="1" applyFill="1" applyBorder="1" applyAlignment="1" applyProtection="1">
      <alignment horizontal="center" vertical="center"/>
    </xf>
    <xf numFmtId="0" fontId="17" fillId="3" borderId="15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left" vertical="center"/>
      <protection locked="0"/>
    </xf>
    <xf numFmtId="0" fontId="7" fillId="2" borderId="4" xfId="0" applyFont="1" applyFill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4" fontId="2" fillId="3" borderId="11" xfId="0" applyNumberFormat="1" applyFont="1" applyFill="1" applyBorder="1" applyAlignment="1" applyProtection="1">
      <alignment horizontal="center" vertical="center"/>
    </xf>
    <xf numFmtId="164" fontId="2" fillId="3" borderId="12" xfId="0" applyNumberFormat="1" applyFont="1" applyFill="1" applyBorder="1" applyAlignment="1" applyProtection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18" fillId="5" borderId="6" xfId="2" applyNumberFormat="1" applyFont="1" applyFill="1" applyBorder="1" applyAlignment="1" applyProtection="1">
      <alignment horizontal="right" vertical="center"/>
    </xf>
    <xf numFmtId="164" fontId="18" fillId="5" borderId="15" xfId="2" applyNumberFormat="1" applyFont="1" applyFill="1" applyBorder="1" applyAlignment="1" applyProtection="1">
      <alignment horizontal="right" vertical="center"/>
    </xf>
    <xf numFmtId="0" fontId="13" fillId="2" borderId="4" xfId="0" applyFont="1" applyFill="1" applyBorder="1" applyAlignment="1" applyProtection="1">
      <alignment vertical="center"/>
      <protection locked="0"/>
    </xf>
    <xf numFmtId="0" fontId="13" fillId="2" borderId="15" xfId="0" applyFont="1" applyFill="1" applyBorder="1" applyAlignment="1" applyProtection="1">
      <alignment vertical="center"/>
      <protection locked="0"/>
    </xf>
    <xf numFmtId="164" fontId="7" fillId="3" borderId="7" xfId="1" applyNumberFormat="1" applyFont="1" applyFill="1" applyBorder="1" applyAlignment="1" applyProtection="1">
      <alignment horizontal="center" vertical="center"/>
    </xf>
    <xf numFmtId="164" fontId="7" fillId="3" borderId="8" xfId="1" applyNumberFormat="1" applyFont="1" applyFill="1" applyBorder="1" applyAlignment="1" applyProtection="1">
      <alignment horizontal="center" vertical="center"/>
    </xf>
    <xf numFmtId="164" fontId="7" fillId="3" borderId="11" xfId="1" applyNumberFormat="1" applyFont="1" applyFill="1" applyBorder="1" applyAlignment="1" applyProtection="1">
      <alignment horizontal="center" vertical="center"/>
    </xf>
    <xf numFmtId="164" fontId="7" fillId="3" borderId="12" xfId="1" applyNumberFormat="1" applyFont="1" applyFill="1" applyBorder="1" applyAlignment="1" applyProtection="1">
      <alignment horizontal="center" vertical="center"/>
    </xf>
    <xf numFmtId="164" fontId="10" fillId="3" borderId="5" xfId="1" applyNumberFormat="1" applyFont="1" applyFill="1" applyBorder="1" applyAlignment="1" applyProtection="1">
      <alignment horizontal="center" vertical="center"/>
    </xf>
    <xf numFmtId="164" fontId="10" fillId="3" borderId="1" xfId="1" applyNumberFormat="1" applyFont="1" applyFill="1" applyBorder="1" applyAlignment="1" applyProtection="1">
      <alignment horizontal="center" vertical="center"/>
    </xf>
    <xf numFmtId="0" fontId="12" fillId="7" borderId="6" xfId="0" applyFont="1" applyFill="1" applyBorder="1" applyAlignment="1" applyProtection="1">
      <alignment horizontal="center" vertical="center"/>
    </xf>
    <xf numFmtId="0" fontId="12" fillId="7" borderId="4" xfId="0" applyFont="1" applyFill="1" applyBorder="1" applyAlignment="1" applyProtection="1">
      <alignment horizontal="center" vertical="center"/>
    </xf>
    <xf numFmtId="0" fontId="7" fillId="0" borderId="6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164" fontId="5" fillId="2" borderId="6" xfId="0" applyNumberFormat="1" applyFont="1" applyFill="1" applyBorder="1" applyAlignment="1" applyProtection="1">
      <alignment horizontal="center" vertical="center"/>
      <protection locked="0"/>
    </xf>
    <xf numFmtId="164" fontId="5" fillId="2" borderId="4" xfId="0" applyNumberFormat="1" applyFont="1" applyFill="1" applyBorder="1" applyAlignment="1" applyProtection="1">
      <alignment horizontal="center" vertical="center"/>
      <protection locked="0"/>
    </xf>
    <xf numFmtId="164" fontId="5" fillId="2" borderId="15" xfId="0" applyNumberFormat="1" applyFont="1" applyFill="1" applyBorder="1" applyAlignment="1" applyProtection="1">
      <alignment horizontal="center" vertical="center"/>
      <protection locked="0"/>
    </xf>
    <xf numFmtId="3" fontId="5" fillId="2" borderId="4" xfId="0" applyNumberFormat="1" applyFont="1" applyFill="1" applyBorder="1" applyAlignment="1" applyProtection="1">
      <alignment horizontal="center" vertical="center"/>
      <protection locked="0"/>
    </xf>
    <xf numFmtId="3" fontId="5" fillId="2" borderId="15" xfId="0" applyNumberFormat="1" applyFont="1" applyFill="1" applyBorder="1" applyAlignment="1" applyProtection="1">
      <alignment horizontal="center" vertical="center"/>
      <protection locked="0"/>
    </xf>
    <xf numFmtId="164" fontId="5" fillId="3" borderId="6" xfId="0" applyNumberFormat="1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</xf>
    <xf numFmtId="164" fontId="5" fillId="3" borderId="15" xfId="0" applyNumberFormat="1" applyFont="1" applyFill="1" applyBorder="1" applyAlignment="1" applyProtection="1">
      <alignment horizontal="center" vertical="center"/>
    </xf>
    <xf numFmtId="164" fontId="10" fillId="5" borderId="6" xfId="1" applyNumberFormat="1" applyFont="1" applyFill="1" applyBorder="1" applyAlignment="1" applyProtection="1">
      <alignment horizontal="right" vertical="center"/>
    </xf>
    <xf numFmtId="164" fontId="10" fillId="5" borderId="15" xfId="1" applyNumberFormat="1" applyFont="1" applyFill="1" applyBorder="1" applyAlignment="1" applyProtection="1">
      <alignment horizontal="right" vertical="center"/>
    </xf>
    <xf numFmtId="0" fontId="12" fillId="0" borderId="6" xfId="0" applyFont="1" applyBorder="1" applyAlignment="1" applyProtection="1">
      <alignment horizontal="left" vertical="center"/>
    </xf>
    <xf numFmtId="0" fontId="14" fillId="0" borderId="4" xfId="0" applyFont="1" applyBorder="1" applyAlignment="1" applyProtection="1">
      <alignment vertical="center"/>
    </xf>
    <xf numFmtId="0" fontId="14" fillId="0" borderId="15" xfId="0" applyFont="1" applyBorder="1" applyAlignment="1" applyProtection="1">
      <alignment vertical="center"/>
    </xf>
    <xf numFmtId="164" fontId="7" fillId="3" borderId="6" xfId="1" applyNumberFormat="1" applyFont="1" applyFill="1" applyBorder="1" applyAlignment="1" applyProtection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</xf>
    <xf numFmtId="164" fontId="2" fillId="6" borderId="13" xfId="0" applyNumberFormat="1" applyFont="1" applyFill="1" applyBorder="1" applyAlignment="1" applyProtection="1">
      <alignment horizontal="center" vertical="center"/>
    </xf>
    <xf numFmtId="0" fontId="3" fillId="6" borderId="8" xfId="0" applyFont="1" applyFill="1" applyBorder="1" applyAlignment="1" applyProtection="1">
      <alignment horizontal="center" vertical="center"/>
    </xf>
    <xf numFmtId="164" fontId="7" fillId="3" borderId="15" xfId="1" applyNumberFormat="1" applyFont="1" applyFill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left" vertical="center"/>
    </xf>
    <xf numFmtId="0" fontId="12" fillId="0" borderId="13" xfId="0" applyFont="1" applyBorder="1" applyAlignment="1" applyProtection="1">
      <alignment horizontal="left" vertical="center"/>
    </xf>
    <xf numFmtId="0" fontId="12" fillId="0" borderId="8" xfId="0" applyFont="1" applyBorder="1" applyAlignment="1" applyProtection="1">
      <alignment horizontal="left" vertical="center"/>
    </xf>
    <xf numFmtId="0" fontId="12" fillId="0" borderId="11" xfId="0" applyFont="1" applyBorder="1" applyAlignment="1" applyProtection="1">
      <alignment horizontal="left" vertical="center"/>
    </xf>
    <xf numFmtId="0" fontId="12" fillId="0" borderId="14" xfId="0" applyFont="1" applyBorder="1" applyAlignment="1" applyProtection="1">
      <alignment horizontal="left" vertical="center"/>
    </xf>
    <xf numFmtId="0" fontId="12" fillId="0" borderId="12" xfId="0" applyFont="1" applyBorder="1" applyAlignment="1" applyProtection="1">
      <alignment horizontal="left" vertical="center"/>
    </xf>
    <xf numFmtId="1" fontId="7" fillId="2" borderId="5" xfId="1" applyNumberFormat="1" applyFont="1" applyFill="1" applyBorder="1" applyAlignment="1" applyProtection="1">
      <alignment horizontal="center" vertical="center"/>
      <protection locked="0"/>
    </xf>
    <xf numFmtId="1" fontId="7" fillId="2" borderId="1" xfId="1" applyNumberFormat="1" applyFont="1" applyFill="1" applyBorder="1" applyAlignment="1" applyProtection="1">
      <alignment horizontal="center" vertical="center"/>
      <protection locked="0"/>
    </xf>
    <xf numFmtId="0" fontId="18" fillId="5" borderId="6" xfId="3" applyFont="1" applyFill="1" applyBorder="1" applyAlignment="1" applyProtection="1">
      <alignment horizontal="center" vertical="center" wrapText="1"/>
    </xf>
    <xf numFmtId="0" fontId="19" fillId="5" borderId="4" xfId="3" applyFont="1" applyFill="1" applyBorder="1" applyAlignment="1" applyProtection="1">
      <alignment horizontal="center" vertical="center"/>
    </xf>
    <xf numFmtId="0" fontId="19" fillId="5" borderId="15" xfId="3" applyFont="1" applyFill="1" applyBorder="1" applyAlignment="1" applyProtection="1">
      <alignment horizontal="center" vertical="center"/>
    </xf>
    <xf numFmtId="164" fontId="2" fillId="3" borderId="7" xfId="0" applyNumberFormat="1" applyFont="1" applyFill="1" applyBorder="1" applyAlignment="1" applyProtection="1">
      <alignment horizontal="center" vertical="center"/>
    </xf>
    <xf numFmtId="164" fontId="2" fillId="3" borderId="8" xfId="0" applyNumberFormat="1" applyFont="1" applyFill="1" applyBorder="1" applyAlignment="1" applyProtection="1">
      <alignment horizontal="center" vertical="center"/>
    </xf>
    <xf numFmtId="0" fontId="10" fillId="4" borderId="6" xfId="0" applyFont="1" applyFill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</cellXfs>
  <cellStyles count="6">
    <cellStyle name="Moneda" xfId="1" builtinId="4"/>
    <cellStyle name="Moneda 2" xfId="2"/>
    <cellStyle name="Normal" xfId="0" builtinId="0"/>
    <cellStyle name="Normal 2" xfId="3"/>
    <cellStyle name="Porcentaje" xfId="4" builtinId="5"/>
    <cellStyle name="Porcentaje 2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</xdr:row>
      <xdr:rowOff>0</xdr:rowOff>
    </xdr:from>
    <xdr:to>
      <xdr:col>9</xdr:col>
      <xdr:colOff>781050</xdr:colOff>
      <xdr:row>3</xdr:row>
      <xdr:rowOff>9525</xdr:rowOff>
    </xdr:to>
    <xdr:grpSp>
      <xdr:nvGrpSpPr>
        <xdr:cNvPr id="7426" name="Grupo 12"/>
        <xdr:cNvGrpSpPr>
          <a:grpSpLocks/>
        </xdr:cNvGrpSpPr>
      </xdr:nvGrpSpPr>
      <xdr:grpSpPr bwMode="auto">
        <a:xfrm>
          <a:off x="3184281" y="168519"/>
          <a:ext cx="4110404" cy="346564"/>
          <a:chOff x="3419475" y="0"/>
          <a:chExt cx="4870098" cy="360000"/>
        </a:xfrm>
      </xdr:grpSpPr>
      <xdr:pic>
        <xdr:nvPicPr>
          <xdr:cNvPr id="7428" name="Imagen 1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19475" y="0"/>
            <a:ext cx="1285714" cy="36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429" name="Imagen 15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69573" y="133352"/>
            <a:ext cx="1620000" cy="1846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142875</xdr:colOff>
      <xdr:row>0</xdr:row>
      <xdr:rowOff>152400</xdr:rowOff>
    </xdr:from>
    <xdr:to>
      <xdr:col>1</xdr:col>
      <xdr:colOff>323850</xdr:colOff>
      <xdr:row>3</xdr:row>
      <xdr:rowOff>104775</xdr:rowOff>
    </xdr:to>
    <xdr:pic>
      <xdr:nvPicPr>
        <xdr:cNvPr id="742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52400"/>
          <a:ext cx="1228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showGridLines="0" tabSelected="1" topLeftCell="A7" zoomScale="130" zoomScaleNormal="130" workbookViewId="0">
      <selection activeCell="M25" sqref="M25"/>
    </sheetView>
  </sheetViews>
  <sheetFormatPr baseColWidth="10" defaultRowHeight="10.5" x14ac:dyDescent="0.25"/>
  <cols>
    <col min="1" max="1" width="15.7109375" style="3" customWidth="1"/>
    <col min="2" max="2" width="13.28515625" style="3" customWidth="1"/>
    <col min="3" max="3" width="11.28515625" style="3" customWidth="1"/>
    <col min="4" max="6" width="10.7109375" style="3" customWidth="1"/>
    <col min="7" max="7" width="5.7109375" style="3" customWidth="1"/>
    <col min="8" max="8" width="8.5703125" style="3" customWidth="1"/>
    <col min="9" max="9" width="10.7109375" style="3" customWidth="1"/>
    <col min="10" max="10" width="12.7109375" style="3" customWidth="1"/>
    <col min="11" max="11" width="11.42578125" style="3"/>
    <col min="12" max="12" width="11.42578125" style="3" customWidth="1"/>
    <col min="13" max="13" width="21" style="3" customWidth="1"/>
    <col min="14" max="14" width="15.7109375" style="3" hidden="1" customWidth="1"/>
    <col min="15" max="15" width="5.7109375" style="3" hidden="1" customWidth="1"/>
    <col min="16" max="16" width="11.42578125" style="3" hidden="1" customWidth="1"/>
    <col min="17" max="16384" width="11.42578125" style="3"/>
  </cols>
  <sheetData>
    <row r="1" spans="1:16" ht="13.5" customHeight="1" x14ac:dyDescent="0.25"/>
    <row r="2" spans="1:16" ht="13.5" customHeight="1" x14ac:dyDescent="0.25"/>
    <row r="3" spans="1:16" ht="13.5" customHeight="1" x14ac:dyDescent="0.25"/>
    <row r="4" spans="1:16" ht="13.5" customHeight="1" x14ac:dyDescent="0.25"/>
    <row r="5" spans="1:16" ht="13.5" customHeight="1" x14ac:dyDescent="0.25"/>
    <row r="6" spans="1:16" ht="13.5" customHeight="1" x14ac:dyDescent="0.25"/>
    <row r="7" spans="1:16" ht="13.5" customHeight="1" x14ac:dyDescent="0.25">
      <c r="B7" s="8"/>
      <c r="C7" s="8"/>
      <c r="D7" s="8"/>
      <c r="E7" s="8"/>
      <c r="F7" s="8"/>
      <c r="G7" s="9"/>
      <c r="H7" s="9"/>
      <c r="I7" s="9"/>
      <c r="J7" s="10" t="s">
        <v>34</v>
      </c>
      <c r="K7" s="9"/>
      <c r="L7" s="10"/>
    </row>
    <row r="8" spans="1:16" ht="24" customHeight="1" x14ac:dyDescent="0.25">
      <c r="A8" s="34" t="s">
        <v>21</v>
      </c>
      <c r="B8" s="35"/>
      <c r="C8" s="35"/>
      <c r="D8" s="35"/>
      <c r="E8" s="35"/>
      <c r="F8" s="35"/>
      <c r="G8" s="35"/>
      <c r="H8" s="35"/>
      <c r="I8" s="35"/>
      <c r="J8" s="35"/>
    </row>
    <row r="9" spans="1:16" ht="27.75" customHeight="1" x14ac:dyDescent="0.25">
      <c r="A9" s="47" t="s">
        <v>8</v>
      </c>
      <c r="B9" s="47"/>
      <c r="C9" s="47"/>
      <c r="D9" s="47"/>
      <c r="E9" s="47"/>
      <c r="F9" s="47"/>
      <c r="G9" s="47"/>
      <c r="H9" s="47"/>
      <c r="I9" s="47"/>
      <c r="J9" s="47"/>
    </row>
    <row r="10" spans="1:16" ht="14.25" customHeight="1" x14ac:dyDescent="0.25">
      <c r="A10" s="48" t="s">
        <v>0</v>
      </c>
      <c r="B10" s="38" t="s">
        <v>37</v>
      </c>
      <c r="C10" s="50"/>
      <c r="D10" s="50"/>
      <c r="E10" s="50"/>
      <c r="F10" s="50"/>
      <c r="G10" s="50"/>
      <c r="H10" s="50"/>
      <c r="I10" s="50"/>
      <c r="J10" s="51"/>
      <c r="P10" s="3" t="s">
        <v>20</v>
      </c>
    </row>
    <row r="11" spans="1:16" ht="14.25" customHeight="1" x14ac:dyDescent="0.2">
      <c r="A11" s="48"/>
      <c r="B11" s="38" t="s">
        <v>2</v>
      </c>
      <c r="C11" s="50"/>
      <c r="D11" s="50"/>
      <c r="E11" s="50"/>
      <c r="F11" s="51"/>
      <c r="G11" s="55" t="s">
        <v>36</v>
      </c>
      <c r="H11" s="56"/>
      <c r="I11" s="50"/>
      <c r="J11" s="51"/>
      <c r="N11" s="17" t="s">
        <v>27</v>
      </c>
      <c r="O11" s="18">
        <v>1200</v>
      </c>
      <c r="P11" s="24">
        <f>+O11/8</f>
        <v>150</v>
      </c>
    </row>
    <row r="12" spans="1:16" ht="14.25" customHeight="1" x14ac:dyDescent="0.2">
      <c r="A12" s="48"/>
      <c r="B12" s="38" t="s">
        <v>35</v>
      </c>
      <c r="C12" s="50"/>
      <c r="D12" s="50"/>
      <c r="E12" s="50"/>
      <c r="F12" s="50"/>
      <c r="G12" s="50"/>
      <c r="H12" s="50"/>
      <c r="I12" s="50"/>
      <c r="J12" s="51"/>
      <c r="N12" s="19" t="s">
        <v>22</v>
      </c>
      <c r="O12" s="20">
        <v>1000</v>
      </c>
      <c r="P12" s="25">
        <f>+O12/8</f>
        <v>125</v>
      </c>
    </row>
    <row r="13" spans="1:16" ht="14.25" customHeight="1" x14ac:dyDescent="0.2">
      <c r="A13" s="49" t="s">
        <v>1</v>
      </c>
      <c r="B13" s="38" t="s">
        <v>3</v>
      </c>
      <c r="C13" s="64"/>
      <c r="D13" s="64"/>
      <c r="E13" s="64"/>
      <c r="F13" s="64"/>
      <c r="G13" s="64"/>
      <c r="H13" s="64"/>
      <c r="I13" s="64"/>
      <c r="J13" s="65"/>
      <c r="N13" s="19" t="s">
        <v>23</v>
      </c>
      <c r="O13" s="20">
        <v>1240</v>
      </c>
      <c r="P13" s="25">
        <f>+O13/8</f>
        <v>155</v>
      </c>
    </row>
    <row r="14" spans="1:16" ht="14.25" customHeight="1" x14ac:dyDescent="0.2">
      <c r="A14" s="49"/>
      <c r="B14" s="38" t="s">
        <v>4</v>
      </c>
      <c r="C14" s="39"/>
      <c r="D14" s="39"/>
      <c r="E14" s="39"/>
      <c r="F14" s="39"/>
      <c r="G14" s="39"/>
      <c r="H14" s="39"/>
      <c r="I14" s="39"/>
      <c r="J14" s="40"/>
      <c r="N14" s="21"/>
      <c r="O14" s="22">
        <v>1360</v>
      </c>
      <c r="P14" s="26">
        <f>+O14/8</f>
        <v>170</v>
      </c>
    </row>
    <row r="15" spans="1:16" ht="14.25" customHeight="1" x14ac:dyDescent="0.25">
      <c r="A15" s="49"/>
      <c r="B15" s="38" t="s">
        <v>5</v>
      </c>
      <c r="C15" s="39"/>
      <c r="D15" s="39"/>
      <c r="E15" s="39"/>
      <c r="F15" s="39"/>
      <c r="G15" s="39"/>
      <c r="H15" s="39"/>
      <c r="I15" s="39"/>
      <c r="J15" s="40"/>
      <c r="N15" s="23"/>
      <c r="O15" s="23"/>
    </row>
    <row r="16" spans="1:16" ht="15.75" customHeight="1" x14ac:dyDescent="0.25">
      <c r="A16" s="11" t="s">
        <v>15</v>
      </c>
      <c r="B16" s="77" t="s">
        <v>23</v>
      </c>
      <c r="C16" s="78"/>
      <c r="D16" s="78"/>
      <c r="E16" s="79"/>
      <c r="F16" s="82" t="s">
        <v>13</v>
      </c>
      <c r="G16" s="83"/>
      <c r="H16" s="84"/>
      <c r="I16" s="80">
        <v>40</v>
      </c>
      <c r="J16" s="81"/>
      <c r="K16" s="1"/>
      <c r="L16" s="1"/>
      <c r="N16" s="23" t="s">
        <v>19</v>
      </c>
      <c r="O16" s="23"/>
    </row>
    <row r="17" spans="1:15" ht="14.25" customHeight="1" x14ac:dyDescent="0.25">
      <c r="A17" s="36" t="s">
        <v>9</v>
      </c>
      <c r="B17" s="52" t="s">
        <v>6</v>
      </c>
      <c r="C17" s="53"/>
      <c r="D17" s="53"/>
      <c r="E17" s="54"/>
      <c r="F17" s="41">
        <f>+I16*1000+0.5*I16*2400</f>
        <v>88000</v>
      </c>
      <c r="G17" s="42"/>
      <c r="H17" s="43"/>
      <c r="I17" s="43"/>
      <c r="J17" s="44"/>
      <c r="N17" s="23">
        <f>IF(I20&lt;=0.1,F20*1000,IF(I20&lt;=0.2,I16*0.1*1000+(F20-0.1*I16)*1500,IF(I20&lt;=0.3,I16*0.1*1000+I16*0.1*1500+(F20-2*0.1*I16)*2000,IF(I20&lt;=0.4,I16*0.1*1000+I16*0.1*1500+I16*0.1*2000+(F20-3*0.1*I16)*2515,I16*0.1*1000+I16*0.1*1500+I16*0.1*2000+I16*0.1*2515))))</f>
        <v>0</v>
      </c>
      <c r="O17" s="23"/>
    </row>
    <row r="18" spans="1:15" ht="15.75" customHeight="1" x14ac:dyDescent="0.25">
      <c r="A18" s="57"/>
      <c r="B18" s="106" t="s">
        <v>24</v>
      </c>
      <c r="C18" s="107"/>
      <c r="D18" s="58">
        <f>F17*0.819</f>
        <v>72072</v>
      </c>
      <c r="E18" s="59"/>
      <c r="F18" s="45" t="s">
        <v>25</v>
      </c>
      <c r="G18" s="46"/>
      <c r="H18" s="45">
        <f>F17*0.181</f>
        <v>15928</v>
      </c>
      <c r="I18" s="92"/>
      <c r="J18" s="93"/>
      <c r="K18" s="1"/>
      <c r="L18" s="1"/>
    </row>
    <row r="19" spans="1:15" ht="14.25" customHeight="1" x14ac:dyDescent="0.25">
      <c r="A19" s="36" t="s">
        <v>10</v>
      </c>
      <c r="B19" s="87" t="s">
        <v>14</v>
      </c>
      <c r="C19" s="88"/>
      <c r="D19" s="88"/>
      <c r="E19" s="89"/>
      <c r="F19" s="7"/>
      <c r="G19" s="12" t="s">
        <v>18</v>
      </c>
      <c r="H19" s="90">
        <v>1000</v>
      </c>
      <c r="I19" s="91"/>
      <c r="J19" s="13">
        <f>IF(F19&lt;=I16,F19*H19,I16*1000)</f>
        <v>0</v>
      </c>
    </row>
    <row r="20" spans="1:15" ht="14.25" customHeight="1" x14ac:dyDescent="0.25">
      <c r="A20" s="37"/>
      <c r="B20" s="95" t="s">
        <v>17</v>
      </c>
      <c r="C20" s="96"/>
      <c r="D20" s="96"/>
      <c r="E20" s="97"/>
      <c r="F20" s="101"/>
      <c r="G20" s="90" t="s">
        <v>16</v>
      </c>
      <c r="H20" s="94"/>
      <c r="I20" s="14">
        <f>ROUND(F20/I16*100,0)/100</f>
        <v>0</v>
      </c>
      <c r="J20" s="15"/>
    </row>
    <row r="21" spans="1:15" ht="14.25" customHeight="1" x14ac:dyDescent="0.25">
      <c r="A21" s="37"/>
      <c r="B21" s="98"/>
      <c r="C21" s="99"/>
      <c r="D21" s="99"/>
      <c r="E21" s="100"/>
      <c r="F21" s="102"/>
      <c r="G21" s="12" t="s">
        <v>18</v>
      </c>
      <c r="H21" s="16">
        <v>2400</v>
      </c>
      <c r="I21" s="16">
        <f>+F20*H21</f>
        <v>0</v>
      </c>
      <c r="J21" s="13">
        <f>IF(F20&lt;=I16/2,F20*H21,I16/2*2400)</f>
        <v>0</v>
      </c>
    </row>
    <row r="22" spans="1:15" ht="14.25" customHeight="1" x14ac:dyDescent="0.25">
      <c r="A22" s="27"/>
      <c r="B22" s="28" t="s">
        <v>29</v>
      </c>
      <c r="C22" s="28"/>
      <c r="D22" s="28" t="s">
        <v>30</v>
      </c>
      <c r="E22" s="29">
        <f>I16</f>
        <v>40</v>
      </c>
      <c r="F22" s="7"/>
      <c r="G22" s="66" t="s">
        <v>31</v>
      </c>
      <c r="H22" s="67"/>
      <c r="I22" s="30">
        <f>IF(ROUNDDOWN((E22-F22)/10,0)&gt;0,ROUNDDOWN((E22-F22)/10,0),0)</f>
        <v>4</v>
      </c>
      <c r="J22" s="70"/>
    </row>
    <row r="23" spans="1:15" ht="14.25" customHeight="1" x14ac:dyDescent="0.25">
      <c r="A23" s="27"/>
      <c r="B23" s="28" t="s">
        <v>33</v>
      </c>
      <c r="C23" s="28"/>
      <c r="D23" s="28" t="s">
        <v>30</v>
      </c>
      <c r="E23" s="29">
        <f>I16</f>
        <v>40</v>
      </c>
      <c r="F23" s="7"/>
      <c r="G23" s="68"/>
      <c r="H23" s="69"/>
      <c r="I23" s="30">
        <f>IF(ROUNDDOWN((E23-F23)/10,0)&gt;0,ROUNDDOWN((E23-F23)/10,0),0)</f>
        <v>4</v>
      </c>
      <c r="J23" s="71"/>
    </row>
    <row r="24" spans="1:15" ht="14.25" customHeight="1" x14ac:dyDescent="0.25">
      <c r="A24" s="27"/>
      <c r="B24" s="72" t="s">
        <v>32</v>
      </c>
      <c r="C24" s="73"/>
      <c r="D24" s="73"/>
      <c r="E24" s="73"/>
      <c r="F24" s="73"/>
      <c r="G24" s="33">
        <f>IF(+F19-I22+I23&gt;0,F19-I22-I23,0)</f>
        <v>0</v>
      </c>
      <c r="H24" s="31" t="s">
        <v>18</v>
      </c>
      <c r="I24" s="32">
        <v>1000</v>
      </c>
      <c r="J24" s="13">
        <f>G24*I24</f>
        <v>0</v>
      </c>
    </row>
    <row r="25" spans="1:15" ht="17.25" customHeight="1" x14ac:dyDescent="0.25">
      <c r="A25" s="60" t="s">
        <v>11</v>
      </c>
      <c r="B25" s="108" t="s">
        <v>12</v>
      </c>
      <c r="C25" s="109"/>
      <c r="D25" s="109"/>
      <c r="E25" s="109"/>
      <c r="F25" s="109"/>
      <c r="G25" s="109"/>
      <c r="H25" s="110"/>
      <c r="I25" s="85">
        <f>+J21+J24</f>
        <v>0</v>
      </c>
      <c r="J25" s="86"/>
      <c r="L25" s="2"/>
      <c r="M25" s="4"/>
    </row>
    <row r="26" spans="1:15" ht="17.25" customHeight="1" x14ac:dyDescent="0.25">
      <c r="A26" s="61"/>
      <c r="B26" s="103" t="s">
        <v>26</v>
      </c>
      <c r="C26" s="104"/>
      <c r="D26" s="104"/>
      <c r="E26" s="104"/>
      <c r="F26" s="104"/>
      <c r="G26" s="104"/>
      <c r="H26" s="105"/>
      <c r="I26" s="62">
        <f>+I25-D18</f>
        <v>-72072</v>
      </c>
      <c r="J26" s="63"/>
      <c r="L26" s="2"/>
      <c r="M26" s="4"/>
    </row>
    <row r="27" spans="1:15" ht="117.75" customHeight="1" x14ac:dyDescent="0.25">
      <c r="A27" s="6" t="s">
        <v>7</v>
      </c>
      <c r="B27" s="74" t="s">
        <v>28</v>
      </c>
      <c r="C27" s="75"/>
      <c r="D27" s="75"/>
      <c r="E27" s="75"/>
      <c r="F27" s="75"/>
      <c r="G27" s="75"/>
      <c r="H27" s="75"/>
      <c r="I27" s="75"/>
      <c r="J27" s="76"/>
      <c r="N27" s="5"/>
    </row>
  </sheetData>
  <sheetProtection password="CAE4" sheet="1" objects="1" scenarios="1"/>
  <mergeCells count="36">
    <mergeCell ref="B27:J27"/>
    <mergeCell ref="B16:E16"/>
    <mergeCell ref="I16:J16"/>
    <mergeCell ref="F16:H16"/>
    <mergeCell ref="I25:J25"/>
    <mergeCell ref="B19:E19"/>
    <mergeCell ref="H19:I19"/>
    <mergeCell ref="H18:J18"/>
    <mergeCell ref="G20:H20"/>
    <mergeCell ref="B20:E21"/>
    <mergeCell ref="F20:F21"/>
    <mergeCell ref="B26:H26"/>
    <mergeCell ref="B18:C18"/>
    <mergeCell ref="B25:H25"/>
    <mergeCell ref="A25:A26"/>
    <mergeCell ref="I26:J26"/>
    <mergeCell ref="B13:J13"/>
    <mergeCell ref="G22:H23"/>
    <mergeCell ref="J22:J23"/>
    <mergeCell ref="B24:F24"/>
    <mergeCell ref="A8:J8"/>
    <mergeCell ref="A19:A21"/>
    <mergeCell ref="B14:J14"/>
    <mergeCell ref="B15:J15"/>
    <mergeCell ref="F17:J17"/>
    <mergeCell ref="F18:G18"/>
    <mergeCell ref="A9:J9"/>
    <mergeCell ref="A10:A12"/>
    <mergeCell ref="A13:A15"/>
    <mergeCell ref="B10:J10"/>
    <mergeCell ref="B17:E17"/>
    <mergeCell ref="B12:J12"/>
    <mergeCell ref="B11:F11"/>
    <mergeCell ref="G11:J11"/>
    <mergeCell ref="A17:A18"/>
    <mergeCell ref="D18:E18"/>
  </mergeCells>
  <conditionalFormatting sqref="I25">
    <cfRule type="cellIs" dxfId="1" priority="6" operator="lessThan">
      <formula>0</formula>
    </cfRule>
  </conditionalFormatting>
  <conditionalFormatting sqref="I26">
    <cfRule type="cellIs" dxfId="0" priority="1" stopIfTrue="1" operator="lessThan">
      <formula>0</formula>
    </cfRule>
  </conditionalFormatting>
  <dataValidations count="2">
    <dataValidation type="list" allowBlank="1" showInputMessage="1" showErrorMessage="1" sqref="B16:E16">
      <formula1>$N$11:$N$13</formula1>
    </dataValidation>
    <dataValidation type="whole" allowBlank="1" showInputMessage="1" showErrorMessage="1" error="Número de atendidos NO VALIDO" sqref="F19">
      <formula1>0</formula1>
      <formula2>I16</formula2>
    </dataValidation>
  </dataValidations>
  <printOptions horizontalCentered="1"/>
  <pageMargins left="0.19685039370078741" right="0.15748031496062992" top="0.82677165354330717" bottom="0.74803149606299213" header="0.51181102362204722" footer="0.31496062992125984"/>
  <pageSetup paperSize="9" scale="9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LIQUIDAC PRO IN SEC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AZUCENA DIAZ VILLOSLADA</dc:creator>
  <cp:lastModifiedBy>Borja</cp:lastModifiedBy>
  <cp:lastPrinted>2024-02-20T12:40:28Z</cp:lastPrinted>
  <dcterms:created xsi:type="dcterms:W3CDTF">2017-08-14T11:46:35Z</dcterms:created>
  <dcterms:modified xsi:type="dcterms:W3CDTF">2026-09-21T07:09:44Z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PRO-IN TRANS LIQUIDAC.1  Memoria económicaV2.xlsx</vt:lpwstr>
  </property>
</Properties>
</file>